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748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<sst xmlns="http://schemas.openxmlformats.org/spreadsheetml/2006/main" count="65" uniqueCount="60">
  <si>
    <t>dBK</t>
  </si>
  <si>
    <r>
      <t>天線增益</t>
    </r>
    <r>
      <rPr>
        <b/>
        <i/>
        <sz val="12"/>
        <rFont val="Times New Roman"/>
        <family val="1"/>
      </rPr>
      <t>Ga</t>
    </r>
    <r>
      <rPr>
        <sz val="12"/>
        <rFont val="Times New Roman"/>
        <family val="1"/>
      </rPr>
      <t>=</t>
    </r>
  </si>
  <si>
    <r>
      <t>傳輸線損失</t>
    </r>
    <r>
      <rPr>
        <b/>
        <i/>
        <sz val="12"/>
        <rFont val="Times New Roman"/>
        <family val="1"/>
      </rPr>
      <t>Lt1</t>
    </r>
    <r>
      <rPr>
        <sz val="12"/>
        <rFont val="Times New Roman"/>
        <family val="1"/>
      </rPr>
      <t>=</t>
    </r>
  </si>
  <si>
    <r>
      <t>接頭損失</t>
    </r>
    <r>
      <rPr>
        <b/>
        <i/>
        <sz val="12"/>
        <rFont val="Times New Roman"/>
        <family val="1"/>
      </rPr>
      <t>Lt2</t>
    </r>
    <r>
      <rPr>
        <sz val="12"/>
        <rFont val="Times New Roman"/>
        <family val="1"/>
      </rPr>
      <t>=</t>
    </r>
  </si>
  <si>
    <r>
      <t>天線場型圖相對場型比</t>
    </r>
    <r>
      <rPr>
        <sz val="12"/>
        <rFont val="新細明體"/>
        <family val="1"/>
      </rPr>
      <t>=</t>
    </r>
  </si>
  <si>
    <r>
      <t xml:space="preserve">     </t>
    </r>
    <r>
      <rPr>
        <sz val="12"/>
        <rFont val="新細明體"/>
        <family val="1"/>
      </rPr>
      <t>頻率</t>
    </r>
    <r>
      <rPr>
        <b/>
        <i/>
        <sz val="12"/>
        <rFont val="Times New Roman"/>
        <family val="1"/>
      </rPr>
      <t>f</t>
    </r>
    <r>
      <rPr>
        <sz val="12"/>
        <rFont val="Times New Roman"/>
        <family val="1"/>
      </rPr>
      <t>=</t>
    </r>
  </si>
  <si>
    <t>dB</t>
  </si>
  <si>
    <r>
      <t>發射機有效輻射功率</t>
    </r>
    <r>
      <rPr>
        <b/>
        <i/>
        <sz val="12"/>
        <rFont val="Times New Roman"/>
        <family val="1"/>
      </rPr>
      <t>Pt</t>
    </r>
    <r>
      <rPr>
        <b/>
        <i/>
        <sz val="10"/>
        <rFont val="Times New Roman"/>
        <family val="1"/>
      </rPr>
      <t>(=Po+Lt1+Lt2)</t>
    </r>
    <r>
      <rPr>
        <sz val="12"/>
        <rFont val="Times New Roman"/>
        <family val="1"/>
      </rPr>
      <t>=</t>
    </r>
  </si>
  <si>
    <t>KW</t>
  </si>
  <si>
    <t>0°</t>
  </si>
  <si>
    <t>45°</t>
  </si>
  <si>
    <t>90°</t>
  </si>
  <si>
    <t>135°</t>
  </si>
  <si>
    <t>180°</t>
  </si>
  <si>
    <t>225°</t>
  </si>
  <si>
    <t>270°</t>
  </si>
  <si>
    <t>315°</t>
  </si>
  <si>
    <t>MHz</t>
  </si>
  <si>
    <t xml:space="preserve">                            </t>
  </si>
  <si>
    <r>
      <t>(1.9-0.03*</t>
    </r>
    <r>
      <rPr>
        <sz val="12"/>
        <rFont val="新細明體"/>
        <family val="1"/>
      </rPr>
      <t>Δ</t>
    </r>
    <r>
      <rPr>
        <sz val="12"/>
        <rFont val="Times New Roman"/>
        <family val="1"/>
      </rPr>
      <t>h*(1+f/300))</t>
    </r>
  </si>
  <si>
    <r>
      <t>預估發射機輸出功率</t>
    </r>
    <r>
      <rPr>
        <b/>
        <i/>
        <sz val="12"/>
        <rFont val="Times New Roman"/>
        <family val="1"/>
      </rPr>
      <t>Po</t>
    </r>
    <r>
      <rPr>
        <sz val="12"/>
        <rFont val="Times New Roman"/>
        <family val="1"/>
      </rPr>
      <t>=</t>
    </r>
  </si>
  <si>
    <r>
      <t>10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公里等距劃分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段以上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取全部百分之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90</t>
    </r>
    <r>
      <rPr>
        <sz val="12"/>
        <rFont val="新細明體"/>
        <family val="1"/>
      </rPr>
      <t>間高度差</t>
    </r>
  </si>
  <si>
    <r>
      <t>依有效天線高度</t>
    </r>
    <r>
      <rPr>
        <b/>
        <i/>
        <sz val="12"/>
        <rFont val="Times New Roman"/>
        <family val="1"/>
      </rPr>
      <t>he</t>
    </r>
    <r>
      <rPr>
        <sz val="12"/>
        <rFont val="新細明體"/>
        <family val="1"/>
      </rPr>
      <t>及預估電場強度</t>
    </r>
    <r>
      <rPr>
        <b/>
        <i/>
        <sz val="12"/>
        <rFont val="Times New Roman"/>
        <family val="1"/>
      </rPr>
      <t>F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在</t>
    </r>
    <r>
      <rPr>
        <sz val="12"/>
        <rFont val="Times New Roman"/>
        <family val="1"/>
      </rPr>
      <t>F(50.50)</t>
    </r>
    <r>
      <rPr>
        <sz val="12"/>
        <rFont val="新細明體"/>
        <family val="1"/>
      </rPr>
      <t>圖表上查出</t>
    </r>
  </si>
  <si>
    <r>
      <t>二者交點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即得出預估距離</t>
    </r>
    <r>
      <rPr>
        <b/>
        <i/>
        <sz val="12"/>
        <rFont val="Times New Roman"/>
        <family val="1"/>
      </rPr>
      <t>D</t>
    </r>
  </si>
  <si>
    <r>
      <t>地形起伏度Δ</t>
    </r>
    <r>
      <rPr>
        <b/>
        <i/>
        <sz val="12"/>
        <rFont val="Times New Roman"/>
        <family val="1"/>
      </rPr>
      <t>h</t>
    </r>
    <r>
      <rPr>
        <b/>
        <sz val="12"/>
        <rFont val="新細明體"/>
        <family val="1"/>
      </rPr>
      <t>：</t>
    </r>
  </si>
  <si>
    <r>
      <t>若低於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公尺以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公尺計</t>
    </r>
  </si>
  <si>
    <r>
      <t xml:space="preserve">( </t>
    </r>
    <r>
      <rPr>
        <sz val="12"/>
        <rFont val="新細明體"/>
        <family val="1"/>
      </rPr>
      <t>若Δ</t>
    </r>
    <r>
      <rPr>
        <sz val="12"/>
        <rFont val="Times New Roman"/>
        <family val="1"/>
      </rPr>
      <t>h</t>
    </r>
    <r>
      <rPr>
        <sz val="12"/>
        <rFont val="新細明體"/>
        <family val="1"/>
      </rPr>
      <t>超過</t>
    </r>
    <r>
      <rPr>
        <sz val="12"/>
        <rFont val="Times New Roman"/>
        <family val="1"/>
      </rPr>
      <t>400</t>
    </r>
    <r>
      <rPr>
        <sz val="12"/>
        <rFont val="新細明體"/>
        <family val="1"/>
      </rPr>
      <t>公尺即以</t>
    </r>
    <r>
      <rPr>
        <sz val="12"/>
        <rFont val="Times New Roman"/>
        <family val="1"/>
      </rPr>
      <t>400</t>
    </r>
    <r>
      <rPr>
        <sz val="12"/>
        <rFont val="新細明體"/>
        <family val="1"/>
      </rPr>
      <t>公尺計</t>
    </r>
    <r>
      <rPr>
        <sz val="12"/>
        <rFont val="Times New Roman"/>
        <family val="1"/>
      </rPr>
      <t>)</t>
    </r>
  </si>
  <si>
    <r>
      <t>預估距離</t>
    </r>
    <r>
      <rPr>
        <b/>
        <i/>
        <sz val="12"/>
        <rFont val="Times New Roman"/>
        <family val="1"/>
      </rPr>
      <t>D</t>
    </r>
    <r>
      <rPr>
        <b/>
        <sz val="12"/>
        <rFont val="新細明體"/>
        <family val="1"/>
      </rPr>
      <t>：</t>
    </r>
  </si>
  <si>
    <r>
      <t>有效天線高度</t>
    </r>
    <r>
      <rPr>
        <b/>
        <i/>
        <sz val="12"/>
        <rFont val="新細明體"/>
        <family val="1"/>
      </rPr>
      <t>he</t>
    </r>
    <r>
      <rPr>
        <sz val="12"/>
        <rFont val="新細明體"/>
        <family val="1"/>
      </rPr>
      <t>：</t>
    </r>
  </si>
  <si>
    <t>輻射方向角度</t>
  </si>
  <si>
    <r>
      <t>地形起伏校正因數Δ</t>
    </r>
    <r>
      <rPr>
        <b/>
        <i/>
        <sz val="12"/>
        <rFont val="Times New Roman"/>
        <family val="1"/>
      </rPr>
      <t>F</t>
    </r>
    <r>
      <rPr>
        <b/>
        <sz val="12"/>
        <rFont val="新細明體"/>
        <family val="1"/>
      </rPr>
      <t>：</t>
    </r>
  </si>
  <si>
    <r>
      <t>修正建築物或山後衰落場強</t>
    </r>
    <r>
      <rPr>
        <sz val="12"/>
        <rFont val="新細明體"/>
        <family val="1"/>
      </rPr>
      <t>(dB)：</t>
    </r>
  </si>
  <si>
    <t>適用於高樓或高山阻檔之場強損失</t>
  </si>
  <si>
    <r>
      <t>修正預估</t>
    </r>
    <r>
      <rPr>
        <sz val="10"/>
        <rFont val="Times New Roman"/>
        <family val="1"/>
      </rPr>
      <t>54</t>
    </r>
    <r>
      <rPr>
        <sz val="10"/>
        <rFont val="新細明體"/>
        <family val="1"/>
      </rPr>
      <t>場強</t>
    </r>
    <r>
      <rPr>
        <sz val="10"/>
        <rFont val="Times New Roman"/>
        <family val="1"/>
      </rPr>
      <t>.</t>
    </r>
    <r>
      <rPr>
        <b/>
        <i/>
        <sz val="10"/>
        <rFont val="Times New Roman"/>
        <family val="1"/>
      </rPr>
      <t>F(=54-</t>
    </r>
    <r>
      <rPr>
        <b/>
        <i/>
        <sz val="10"/>
        <rFont val="新細明體"/>
        <family val="1"/>
      </rPr>
      <t>Δ</t>
    </r>
    <r>
      <rPr>
        <b/>
        <i/>
        <sz val="10"/>
        <rFont val="Times New Roman"/>
        <family val="1"/>
      </rPr>
      <t>F-ERP+FL)</t>
    </r>
    <r>
      <rPr>
        <sz val="10"/>
        <rFont val="Times New Roman"/>
        <family val="1"/>
      </rPr>
      <t>(dB)</t>
    </r>
    <r>
      <rPr>
        <sz val="10"/>
        <rFont val="新細明體"/>
        <family val="1"/>
      </rPr>
      <t>=</t>
    </r>
  </si>
  <si>
    <r>
      <t>修正預估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場強</t>
    </r>
    <r>
      <rPr>
        <sz val="10"/>
        <rFont val="Times New Roman"/>
        <family val="1"/>
      </rPr>
      <t>.</t>
    </r>
    <r>
      <rPr>
        <b/>
        <i/>
        <sz val="10"/>
        <rFont val="Times New Roman"/>
        <family val="1"/>
      </rPr>
      <t>F(=60-</t>
    </r>
    <r>
      <rPr>
        <b/>
        <i/>
        <sz val="10"/>
        <rFont val="新細明體"/>
        <family val="1"/>
      </rPr>
      <t>Δ</t>
    </r>
    <r>
      <rPr>
        <b/>
        <i/>
        <sz val="10"/>
        <rFont val="Times New Roman"/>
        <family val="1"/>
      </rPr>
      <t>F-ERP+FL)</t>
    </r>
    <r>
      <rPr>
        <sz val="10"/>
        <rFont val="Times New Roman"/>
        <family val="1"/>
      </rPr>
      <t>(dB)</t>
    </r>
    <r>
      <rPr>
        <sz val="10"/>
        <rFont val="新細明體"/>
        <family val="1"/>
      </rPr>
      <t>=</t>
    </r>
  </si>
  <si>
    <r>
      <t>修正預估</t>
    </r>
    <r>
      <rPr>
        <sz val="10"/>
        <rFont val="Times New Roman"/>
        <family val="1"/>
      </rPr>
      <t>80</t>
    </r>
    <r>
      <rPr>
        <sz val="10"/>
        <rFont val="新細明體"/>
        <family val="1"/>
      </rPr>
      <t>場強</t>
    </r>
    <r>
      <rPr>
        <sz val="10"/>
        <rFont val="Times New Roman"/>
        <family val="1"/>
      </rPr>
      <t>.</t>
    </r>
    <r>
      <rPr>
        <b/>
        <i/>
        <sz val="10"/>
        <rFont val="Times New Roman"/>
        <family val="1"/>
      </rPr>
      <t>F(=80-</t>
    </r>
    <r>
      <rPr>
        <b/>
        <i/>
        <sz val="10"/>
        <rFont val="新細明體"/>
        <family val="1"/>
      </rPr>
      <t>Δ</t>
    </r>
    <r>
      <rPr>
        <b/>
        <i/>
        <sz val="10"/>
        <rFont val="Times New Roman"/>
        <family val="1"/>
      </rPr>
      <t>F-ERP+FL)</t>
    </r>
    <r>
      <rPr>
        <sz val="10"/>
        <rFont val="Times New Roman"/>
        <family val="1"/>
      </rPr>
      <t>(dB)</t>
    </r>
    <r>
      <rPr>
        <sz val="10"/>
        <rFont val="新細明體"/>
        <family val="1"/>
      </rPr>
      <t>=</t>
    </r>
  </si>
  <si>
    <r>
      <t>修正後預估</t>
    </r>
    <r>
      <rPr>
        <sz val="10"/>
        <rFont val="Times New Roman"/>
        <family val="1"/>
      </rPr>
      <t>54</t>
    </r>
    <r>
      <rPr>
        <sz val="10"/>
        <rFont val="新細明體"/>
        <family val="1"/>
      </rPr>
      <t>場強傳送距離</t>
    </r>
    <r>
      <rPr>
        <b/>
        <i/>
        <sz val="10"/>
        <rFont val="Times New Roman"/>
        <family val="1"/>
      </rPr>
      <t>D</t>
    </r>
    <r>
      <rPr>
        <sz val="10"/>
        <rFont val="Times New Roman"/>
        <family val="1"/>
      </rPr>
      <t>(KM)</t>
    </r>
    <r>
      <rPr>
        <sz val="10"/>
        <rFont val="新細明體"/>
        <family val="1"/>
      </rPr>
      <t>=</t>
    </r>
  </si>
  <si>
    <r>
      <t>修正後預估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場強傳送距離</t>
    </r>
    <r>
      <rPr>
        <b/>
        <i/>
        <sz val="10"/>
        <rFont val="Times New Roman"/>
        <family val="1"/>
      </rPr>
      <t>D</t>
    </r>
    <r>
      <rPr>
        <sz val="10"/>
        <rFont val="Times New Roman"/>
        <family val="1"/>
      </rPr>
      <t>(KM)</t>
    </r>
    <r>
      <rPr>
        <sz val="10"/>
        <rFont val="新細明體"/>
        <family val="1"/>
      </rPr>
      <t>=</t>
    </r>
  </si>
  <si>
    <r>
      <t>修正後預估</t>
    </r>
    <r>
      <rPr>
        <sz val="10"/>
        <rFont val="Times New Roman"/>
        <family val="1"/>
      </rPr>
      <t>80</t>
    </r>
    <r>
      <rPr>
        <sz val="10"/>
        <rFont val="新細明體"/>
        <family val="1"/>
      </rPr>
      <t>場強傳送距離</t>
    </r>
    <r>
      <rPr>
        <b/>
        <i/>
        <sz val="10"/>
        <rFont val="Times New Roman"/>
        <family val="1"/>
      </rPr>
      <t>D</t>
    </r>
    <r>
      <rPr>
        <sz val="10"/>
        <rFont val="Times New Roman"/>
        <family val="1"/>
      </rPr>
      <t>(KM)</t>
    </r>
    <r>
      <rPr>
        <sz val="10"/>
        <rFont val="新細明體"/>
        <family val="1"/>
      </rPr>
      <t>=</t>
    </r>
  </si>
  <si>
    <r>
      <t>修正建築物或山後衰落場強</t>
    </r>
    <r>
      <rPr>
        <b/>
        <i/>
        <sz val="10"/>
        <rFont val="新細明體"/>
        <family val="1"/>
      </rPr>
      <t>FL</t>
    </r>
    <r>
      <rPr>
        <sz val="10"/>
        <rFont val="新細明體"/>
        <family val="1"/>
      </rPr>
      <t>(dB)=</t>
    </r>
  </si>
  <si>
    <r>
      <t>天線輻射器中心之海拔高度</t>
    </r>
    <r>
      <rPr>
        <b/>
        <i/>
        <sz val="12"/>
        <rFont val="Times New Roman"/>
        <family val="1"/>
      </rPr>
      <t>Hr</t>
    </r>
    <r>
      <rPr>
        <sz val="10"/>
        <rFont val="Times New Roman"/>
        <family val="1"/>
      </rPr>
      <t>(M)</t>
    </r>
    <r>
      <rPr>
        <sz val="12"/>
        <rFont val="新細明體"/>
        <family val="1"/>
      </rPr>
      <t>=</t>
    </r>
  </si>
  <si>
    <r>
      <t>平均地形海拔高度</t>
    </r>
    <r>
      <rPr>
        <b/>
        <i/>
        <sz val="12"/>
        <rFont val="Times New Roman"/>
        <family val="1"/>
      </rPr>
      <t>Hav</t>
    </r>
    <r>
      <rPr>
        <sz val="10"/>
        <rFont val="Times New Roman"/>
        <family val="1"/>
      </rPr>
      <t>(M)</t>
    </r>
    <r>
      <rPr>
        <sz val="12"/>
        <rFont val="新細明體"/>
        <family val="1"/>
      </rPr>
      <t>=</t>
    </r>
  </si>
  <si>
    <r>
      <t>有效天線高度</t>
    </r>
    <r>
      <rPr>
        <b/>
        <i/>
        <sz val="12"/>
        <rFont val="Times New Roman"/>
        <family val="1"/>
      </rPr>
      <t>he</t>
    </r>
    <r>
      <rPr>
        <sz val="10"/>
        <rFont val="Times New Roman"/>
        <family val="1"/>
      </rPr>
      <t>(M)</t>
    </r>
    <r>
      <rPr>
        <sz val="12"/>
        <rFont val="新細明體"/>
        <family val="1"/>
      </rPr>
      <t>=</t>
    </r>
  </si>
  <si>
    <r>
      <t>天線場型圖相對場型比值</t>
    </r>
    <r>
      <rPr>
        <sz val="10"/>
        <rFont val="新細明體"/>
        <family val="1"/>
      </rPr>
      <t>(dB)</t>
    </r>
    <r>
      <rPr>
        <sz val="12"/>
        <rFont val="新細明體"/>
        <family val="1"/>
      </rPr>
      <t>=</t>
    </r>
  </si>
  <si>
    <r>
      <t>天線增益</t>
    </r>
    <r>
      <rPr>
        <b/>
        <i/>
        <sz val="12"/>
        <rFont val="Times New Roman"/>
        <family val="1"/>
      </rPr>
      <t>Ga</t>
    </r>
    <r>
      <rPr>
        <sz val="10"/>
        <rFont val="Times New Roman"/>
        <family val="1"/>
      </rPr>
      <t>(dB)</t>
    </r>
    <r>
      <rPr>
        <sz val="12"/>
        <rFont val="新細明體"/>
        <family val="1"/>
      </rPr>
      <t>=</t>
    </r>
  </si>
  <si>
    <r>
      <t>有效輻射功率</t>
    </r>
    <r>
      <rPr>
        <b/>
        <i/>
        <sz val="12"/>
        <rFont val="Times New Roman"/>
        <family val="1"/>
      </rPr>
      <t>ERP(=Pt+Ga)</t>
    </r>
    <r>
      <rPr>
        <sz val="10"/>
        <rFont val="Times New Roman"/>
        <family val="1"/>
      </rPr>
      <t>(dB)</t>
    </r>
    <r>
      <rPr>
        <sz val="12"/>
        <rFont val="新細明體"/>
        <family val="1"/>
      </rPr>
      <t>=</t>
    </r>
  </si>
  <si>
    <r>
      <t>地形起伏度</t>
    </r>
    <r>
      <rPr>
        <b/>
        <i/>
        <sz val="12"/>
        <rFont val="新細明體"/>
        <family val="1"/>
      </rPr>
      <t>Δ</t>
    </r>
    <r>
      <rPr>
        <b/>
        <i/>
        <sz val="12"/>
        <rFont val="Times New Roman"/>
        <family val="1"/>
      </rPr>
      <t>h</t>
    </r>
    <r>
      <rPr>
        <sz val="10"/>
        <rFont val="Times New Roman"/>
        <family val="1"/>
      </rPr>
      <t>(M)</t>
    </r>
    <r>
      <rPr>
        <sz val="12"/>
        <rFont val="新細明體"/>
        <family val="1"/>
      </rPr>
      <t>=</t>
    </r>
  </si>
  <si>
    <r>
      <t>地形起伏校正因數</t>
    </r>
    <r>
      <rPr>
        <b/>
        <i/>
        <sz val="12"/>
        <rFont val="新細明體"/>
        <family val="1"/>
      </rPr>
      <t>Δ</t>
    </r>
    <r>
      <rPr>
        <b/>
        <i/>
        <sz val="12"/>
        <rFont val="Times New Roman"/>
        <family val="1"/>
      </rPr>
      <t>F</t>
    </r>
    <r>
      <rPr>
        <sz val="10"/>
        <rFont val="Times New Roman"/>
        <family val="1"/>
      </rPr>
      <t>(dB)</t>
    </r>
    <r>
      <rPr>
        <b/>
        <sz val="12"/>
        <rFont val="Times New Roman"/>
        <family val="1"/>
      </rPr>
      <t>=</t>
    </r>
  </si>
  <si>
    <r>
      <t>預估</t>
    </r>
    <r>
      <rPr>
        <sz val="12"/>
        <rFont val="Times New Roman"/>
        <family val="1"/>
      </rPr>
      <t>54</t>
    </r>
    <r>
      <rPr>
        <sz val="12"/>
        <rFont val="新細明體"/>
        <family val="1"/>
      </rPr>
      <t>場強</t>
    </r>
    <r>
      <rPr>
        <sz val="12"/>
        <rFont val="Times New Roman"/>
        <family val="1"/>
      </rPr>
      <t>.</t>
    </r>
    <r>
      <rPr>
        <b/>
        <i/>
        <sz val="12"/>
        <rFont val="Times New Roman"/>
        <family val="1"/>
      </rPr>
      <t>F(=54-</t>
    </r>
    <r>
      <rPr>
        <b/>
        <i/>
        <sz val="12"/>
        <rFont val="新細明體"/>
        <family val="1"/>
      </rPr>
      <t>Δ</t>
    </r>
    <r>
      <rPr>
        <b/>
        <i/>
        <sz val="12"/>
        <rFont val="Times New Roman"/>
        <family val="1"/>
      </rPr>
      <t>F-ERP)</t>
    </r>
    <r>
      <rPr>
        <sz val="10"/>
        <rFont val="Times New Roman"/>
        <family val="1"/>
      </rPr>
      <t>(dB)</t>
    </r>
    <r>
      <rPr>
        <sz val="12"/>
        <rFont val="新細明體"/>
        <family val="1"/>
      </rPr>
      <t>=</t>
    </r>
  </si>
  <si>
    <r>
      <t>預估</t>
    </r>
    <r>
      <rPr>
        <sz val="12"/>
        <rFont val="Times New Roman"/>
        <family val="1"/>
      </rPr>
      <t>54</t>
    </r>
    <r>
      <rPr>
        <sz val="12"/>
        <rFont val="新細明體"/>
        <family val="1"/>
      </rPr>
      <t>場強傳送距離</t>
    </r>
    <r>
      <rPr>
        <b/>
        <i/>
        <sz val="12"/>
        <rFont val="Times New Roman"/>
        <family val="1"/>
      </rPr>
      <t>D</t>
    </r>
    <r>
      <rPr>
        <sz val="10"/>
        <rFont val="Times New Roman"/>
        <family val="1"/>
      </rPr>
      <t>(KM)</t>
    </r>
    <r>
      <rPr>
        <sz val="12"/>
        <rFont val="新細明體"/>
        <family val="1"/>
      </rPr>
      <t>=</t>
    </r>
  </si>
  <si>
    <r>
      <t>修正建築物或山後衰落場強</t>
    </r>
    <r>
      <rPr>
        <b/>
        <i/>
        <sz val="10"/>
        <rFont val="新細明體"/>
        <family val="1"/>
      </rPr>
      <t>FL</t>
    </r>
    <r>
      <rPr>
        <sz val="10"/>
        <rFont val="Times New Roman"/>
        <family val="1"/>
      </rPr>
      <t>(dB)=</t>
    </r>
  </si>
  <si>
    <r>
      <t>預估</t>
    </r>
    <r>
      <rPr>
        <b/>
        <i/>
        <sz val="12"/>
        <rFont val="Times New Roman"/>
        <family val="1"/>
      </rPr>
      <t>60</t>
    </r>
    <r>
      <rPr>
        <sz val="12"/>
        <rFont val="新細明體"/>
        <family val="1"/>
      </rPr>
      <t>場強</t>
    </r>
    <r>
      <rPr>
        <sz val="12"/>
        <rFont val="Times New Roman"/>
        <family val="1"/>
      </rPr>
      <t>.</t>
    </r>
    <r>
      <rPr>
        <b/>
        <i/>
        <sz val="12"/>
        <rFont val="Times New Roman"/>
        <family val="1"/>
      </rPr>
      <t>F(=60-</t>
    </r>
    <r>
      <rPr>
        <b/>
        <i/>
        <sz val="12"/>
        <rFont val="新細明體"/>
        <family val="1"/>
      </rPr>
      <t>Δ</t>
    </r>
    <r>
      <rPr>
        <b/>
        <i/>
        <sz val="12"/>
        <rFont val="Times New Roman"/>
        <family val="1"/>
      </rPr>
      <t>F-ERP)</t>
    </r>
    <r>
      <rPr>
        <sz val="10"/>
        <rFont val="Times New Roman"/>
        <family val="1"/>
      </rPr>
      <t>(dB)</t>
    </r>
    <r>
      <rPr>
        <sz val="12"/>
        <rFont val="新細明體"/>
        <family val="1"/>
      </rPr>
      <t>=</t>
    </r>
  </si>
  <si>
    <r>
      <t>預估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場強傳送距離</t>
    </r>
    <r>
      <rPr>
        <b/>
        <i/>
        <sz val="12"/>
        <rFont val="Times New Roman"/>
        <family val="1"/>
      </rPr>
      <t>D</t>
    </r>
    <r>
      <rPr>
        <sz val="10"/>
        <rFont val="Times New Roman"/>
        <family val="1"/>
      </rPr>
      <t>(KM)</t>
    </r>
    <r>
      <rPr>
        <sz val="12"/>
        <rFont val="新細明體"/>
        <family val="1"/>
      </rPr>
      <t>=</t>
    </r>
  </si>
  <si>
    <r>
      <t>預估</t>
    </r>
    <r>
      <rPr>
        <b/>
        <i/>
        <sz val="12"/>
        <rFont val="Times New Roman"/>
        <family val="1"/>
      </rPr>
      <t>80</t>
    </r>
    <r>
      <rPr>
        <sz val="12"/>
        <rFont val="新細明體"/>
        <family val="1"/>
      </rPr>
      <t>場強</t>
    </r>
    <r>
      <rPr>
        <sz val="12"/>
        <rFont val="Times New Roman"/>
        <family val="1"/>
      </rPr>
      <t>.</t>
    </r>
    <r>
      <rPr>
        <b/>
        <i/>
        <sz val="12"/>
        <rFont val="Times New Roman"/>
        <family val="1"/>
      </rPr>
      <t>F(=80-</t>
    </r>
    <r>
      <rPr>
        <b/>
        <i/>
        <sz val="12"/>
        <rFont val="新細明體"/>
        <family val="1"/>
      </rPr>
      <t>Δ</t>
    </r>
    <r>
      <rPr>
        <b/>
        <i/>
        <sz val="12"/>
        <rFont val="Times New Roman"/>
        <family val="1"/>
      </rPr>
      <t>F-ERP)</t>
    </r>
    <r>
      <rPr>
        <sz val="10"/>
        <rFont val="Times New Roman"/>
        <family val="1"/>
      </rPr>
      <t>(dB)</t>
    </r>
    <r>
      <rPr>
        <sz val="12"/>
        <rFont val="新細明體"/>
        <family val="1"/>
      </rPr>
      <t>=</t>
    </r>
  </si>
  <si>
    <r>
      <t>預估</t>
    </r>
    <r>
      <rPr>
        <sz val="12"/>
        <rFont val="Times New Roman"/>
        <family val="1"/>
      </rPr>
      <t>80</t>
    </r>
    <r>
      <rPr>
        <sz val="12"/>
        <rFont val="新細明體"/>
        <family val="1"/>
      </rPr>
      <t>場強傳送距離</t>
    </r>
    <r>
      <rPr>
        <b/>
        <i/>
        <sz val="12"/>
        <rFont val="Times New Roman"/>
        <family val="1"/>
      </rPr>
      <t>D</t>
    </r>
    <r>
      <rPr>
        <sz val="10"/>
        <rFont val="Times New Roman"/>
        <family val="1"/>
      </rPr>
      <t>(KM)</t>
    </r>
  </si>
  <si>
    <t>附表三</t>
  </si>
  <si>
    <t>電臺名稱：</t>
  </si>
  <si>
    <t>○○廣播電臺</t>
  </si>
  <si>
    <r>
      <t>(</t>
    </r>
    <r>
      <rPr>
        <sz val="10"/>
        <rFont val="新細明體"/>
        <family val="1"/>
      </rPr>
      <t>依據本表在五萬分之一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或四十萬分</t>
    </r>
    <r>
      <rPr>
        <sz val="10"/>
        <rFont val="新細明體"/>
        <family val="1"/>
      </rPr>
      <t>之一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地形圖上繪製電波涵蓋區域圖</t>
    </r>
    <r>
      <rPr>
        <sz val="10"/>
        <rFont val="Times New Roman"/>
        <family val="1"/>
      </rPr>
      <t>)</t>
    </r>
  </si>
  <si>
    <t>預估電波涵蓋區域表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</si>
</sst>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00_ "/>
    <numFmt numFmtId="180" formatCode="0.0_);[Red]\(0.0\)"/>
    <numFmt numFmtId="181" formatCode="0.0_ "/>
    <numFmt numFmtId="182" formatCode="0.00_);[Red]\(0.00\)"/>
    <numFmt numFmtId="183" formatCode="0_);[Red]\(0\)"/>
    <numFmt numFmtId="184" formatCode="0.00_ ;[Red]\-0.00\ "/>
    <numFmt numFmtId="185" formatCode="0.00000000000000_ 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新細明體"/>
      <family val="1"/>
    </font>
    <font>
      <b/>
      <sz val="12"/>
      <name val="新細明體"/>
      <family val="1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新細明體"/>
      <family val="1"/>
    </font>
    <font>
      <b/>
      <sz val="12"/>
      <name val="Times New Roman"/>
      <family val="1"/>
    </font>
    <font>
      <b/>
      <sz val="2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i/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176" fontId="0" fillId="0" borderId="18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23" xfId="0" applyBorder="1" applyAlignment="1">
      <alignment/>
    </xf>
    <xf numFmtId="176" fontId="0" fillId="0" borderId="24" xfId="0" applyNumberFormat="1" applyBorder="1" applyAlignment="1">
      <alignment/>
    </xf>
    <xf numFmtId="0" fontId="3" fillId="0" borderId="25" xfId="0" applyFont="1" applyBorder="1" applyAlignment="1">
      <alignment horizontal="right"/>
    </xf>
    <xf numFmtId="176" fontId="0" fillId="0" borderId="25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27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29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10" fillId="0" borderId="0" xfId="0" applyFont="1" applyAlignment="1">
      <alignment/>
    </xf>
    <xf numFmtId="176" fontId="0" fillId="0" borderId="29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176" fontId="0" fillId="0" borderId="32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6" fontId="0" fillId="0" borderId="34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176" fontId="0" fillId="0" borderId="30" xfId="0" applyNumberFormat="1" applyFont="1" applyFill="1" applyBorder="1" applyAlignment="1">
      <alignment horizontal="right"/>
    </xf>
    <xf numFmtId="176" fontId="0" fillId="0" borderId="32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183" fontId="0" fillId="33" borderId="16" xfId="0" applyNumberFormat="1" applyFont="1" applyFill="1" applyBorder="1" applyAlignment="1">
      <alignment horizontal="right"/>
    </xf>
    <xf numFmtId="183" fontId="0" fillId="33" borderId="34" xfId="0" applyNumberFormat="1" applyFont="1" applyFill="1" applyBorder="1" applyAlignment="1">
      <alignment horizontal="right"/>
    </xf>
    <xf numFmtId="176" fontId="0" fillId="0" borderId="3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77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2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11" fillId="33" borderId="28" xfId="0" applyFont="1" applyFill="1" applyBorder="1" applyAlignment="1">
      <alignment horizontal="right"/>
    </xf>
    <xf numFmtId="0" fontId="11" fillId="33" borderId="31" xfId="0" applyFont="1" applyFill="1" applyBorder="1" applyAlignment="1">
      <alignment horizontal="right"/>
    </xf>
    <xf numFmtId="176" fontId="0" fillId="33" borderId="39" xfId="0" applyNumberFormat="1" applyFont="1" applyFill="1" applyBorder="1" applyAlignment="1">
      <alignment horizontal="right"/>
    </xf>
    <xf numFmtId="183" fontId="0" fillId="33" borderId="39" xfId="0" applyNumberFormat="1" applyFont="1" applyFill="1" applyBorder="1" applyAlignment="1">
      <alignment horizontal="right"/>
    </xf>
    <xf numFmtId="176" fontId="0" fillId="33" borderId="40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27" xfId="0" applyFill="1" applyBorder="1" applyAlignment="1">
      <alignment horizontal="right"/>
    </xf>
    <xf numFmtId="176" fontId="0" fillId="0" borderId="41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11" fillId="34" borderId="43" xfId="0" applyFont="1" applyFill="1" applyBorder="1" applyAlignment="1">
      <alignment horizontal="right"/>
    </xf>
    <xf numFmtId="177" fontId="0" fillId="34" borderId="16" xfId="0" applyNumberFormat="1" applyFont="1" applyFill="1" applyBorder="1" applyAlignment="1">
      <alignment horizontal="right"/>
    </xf>
    <xf numFmtId="0" fontId="0" fillId="34" borderId="3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2" fillId="34" borderId="34" xfId="0" applyFont="1" applyFill="1" applyBorder="1" applyAlignment="1">
      <alignment horizontal="right"/>
    </xf>
    <xf numFmtId="0" fontId="11" fillId="34" borderId="31" xfId="0" applyFont="1" applyFill="1" applyBorder="1" applyAlignment="1">
      <alignment horizontal="right"/>
    </xf>
    <xf numFmtId="184" fontId="0" fillId="34" borderId="35" xfId="0" applyNumberFormat="1" applyFont="1" applyFill="1" applyBorder="1" applyAlignment="1">
      <alignment horizontal="right"/>
    </xf>
    <xf numFmtId="184" fontId="0" fillId="34" borderId="44" xfId="0" applyNumberFormat="1" applyFont="1" applyFill="1" applyBorder="1" applyAlignment="1">
      <alignment horizontal="right"/>
    </xf>
    <xf numFmtId="0" fontId="11" fillId="34" borderId="28" xfId="0" applyFont="1" applyFill="1" applyBorder="1" applyAlignment="1">
      <alignment horizontal="right"/>
    </xf>
    <xf numFmtId="0" fontId="0" fillId="34" borderId="29" xfId="0" applyFont="1" applyFill="1" applyBorder="1" applyAlignment="1">
      <alignment horizontal="right"/>
    </xf>
    <xf numFmtId="0" fontId="2" fillId="34" borderId="30" xfId="0" applyFont="1" applyFill="1" applyBorder="1" applyAlignment="1">
      <alignment horizontal="right"/>
    </xf>
    <xf numFmtId="0" fontId="11" fillId="35" borderId="43" xfId="0" applyFont="1" applyFill="1" applyBorder="1" applyAlignment="1">
      <alignment horizontal="right"/>
    </xf>
    <xf numFmtId="177" fontId="0" fillId="35" borderId="16" xfId="0" applyNumberFormat="1" applyFont="1" applyFill="1" applyBorder="1" applyAlignment="1">
      <alignment horizontal="right"/>
    </xf>
    <xf numFmtId="177" fontId="0" fillId="35" borderId="17" xfId="0" applyNumberFormat="1" applyFont="1" applyFill="1" applyBorder="1" applyAlignment="1">
      <alignment horizontal="right"/>
    </xf>
    <xf numFmtId="177" fontId="0" fillId="35" borderId="42" xfId="0" applyNumberFormat="1" applyFont="1" applyFill="1" applyBorder="1" applyAlignment="1">
      <alignment horizontal="right"/>
    </xf>
    <xf numFmtId="177" fontId="0" fillId="35" borderId="34" xfId="0" applyNumberFormat="1" applyFont="1" applyFill="1" applyBorder="1" applyAlignment="1">
      <alignment horizontal="right"/>
    </xf>
    <xf numFmtId="0" fontId="11" fillId="35" borderId="31" xfId="0" applyFont="1" applyFill="1" applyBorder="1" applyAlignment="1">
      <alignment horizontal="right"/>
    </xf>
    <xf numFmtId="176" fontId="0" fillId="35" borderId="39" xfId="0" applyNumberFormat="1" applyFont="1" applyFill="1" applyBorder="1" applyAlignment="1">
      <alignment horizontal="right"/>
    </xf>
    <xf numFmtId="176" fontId="0" fillId="35" borderId="40" xfId="0" applyNumberFormat="1" applyFont="1" applyFill="1" applyBorder="1" applyAlignment="1">
      <alignment horizontal="right"/>
    </xf>
    <xf numFmtId="0" fontId="11" fillId="35" borderId="45" xfId="0" applyFont="1" applyFill="1" applyBorder="1" applyAlignment="1">
      <alignment horizontal="right"/>
    </xf>
    <xf numFmtId="0" fontId="0" fillId="35" borderId="46" xfId="0" applyFont="1" applyFill="1" applyBorder="1" applyAlignment="1">
      <alignment horizontal="right"/>
    </xf>
    <xf numFmtId="0" fontId="0" fillId="35" borderId="47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3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176" fontId="0" fillId="33" borderId="29" xfId="0" applyNumberFormat="1" applyFont="1" applyFill="1" applyBorder="1" applyAlignment="1">
      <alignment horizontal="right"/>
    </xf>
    <xf numFmtId="176" fontId="0" fillId="33" borderId="30" xfId="0" applyNumberFormat="1" applyFont="1" applyFill="1" applyBorder="1" applyAlignment="1">
      <alignment horizontal="right"/>
    </xf>
    <xf numFmtId="181" fontId="0" fillId="33" borderId="29" xfId="0" applyNumberFormat="1" applyFont="1" applyFill="1" applyBorder="1" applyAlignment="1">
      <alignment horizontal="right"/>
    </xf>
    <xf numFmtId="181" fontId="0" fillId="33" borderId="30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180" fontId="0" fillId="0" borderId="34" xfId="0" applyNumberFormat="1" applyFont="1" applyFill="1" applyBorder="1" applyAlignment="1">
      <alignment horizontal="right"/>
    </xf>
    <xf numFmtId="0" fontId="12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34.625" style="0" customWidth="1"/>
    <col min="2" max="10" width="7.125" style="0" customWidth="1"/>
  </cols>
  <sheetData>
    <row r="1" ht="15.75">
      <c r="A1" t="s">
        <v>55</v>
      </c>
    </row>
    <row r="2" spans="1:2" ht="28.5" thickBot="1">
      <c r="A2" s="38" t="s">
        <v>59</v>
      </c>
      <c r="B2" s="110" t="s">
        <v>58</v>
      </c>
    </row>
    <row r="3" spans="1:10" ht="18" customHeight="1">
      <c r="A3" s="25" t="s">
        <v>56</v>
      </c>
      <c r="B3" s="26" t="s">
        <v>57</v>
      </c>
      <c r="C3" s="7"/>
      <c r="D3" s="7"/>
      <c r="E3" s="7"/>
      <c r="F3" s="7"/>
      <c r="G3" s="7"/>
      <c r="H3" s="7"/>
      <c r="I3" s="8"/>
      <c r="J3" s="1"/>
    </row>
    <row r="4" spans="1:11" ht="18" customHeight="1">
      <c r="A4" s="27" t="s">
        <v>5</v>
      </c>
      <c r="B4" s="15">
        <v>99.5</v>
      </c>
      <c r="C4" s="21" t="s">
        <v>17</v>
      </c>
      <c r="D4" s="16"/>
      <c r="E4" s="16"/>
      <c r="F4" s="16"/>
      <c r="G4" s="16"/>
      <c r="H4" s="16"/>
      <c r="I4" s="28"/>
      <c r="J4" s="1"/>
      <c r="K4" s="1"/>
    </row>
    <row r="5" spans="1:11" ht="18" customHeight="1">
      <c r="A5" s="18" t="s">
        <v>20</v>
      </c>
      <c r="B5" s="57">
        <v>3</v>
      </c>
      <c r="C5" s="21" t="s">
        <v>8</v>
      </c>
      <c r="D5" s="22">
        <f>10*LOG(B5)</f>
        <v>4.771212547196624</v>
      </c>
      <c r="E5" s="21" t="s">
        <v>0</v>
      </c>
      <c r="F5" s="23"/>
      <c r="G5" s="16"/>
      <c r="H5" s="16"/>
      <c r="I5" s="28"/>
      <c r="J5" s="1"/>
      <c r="K5" s="1"/>
    </row>
    <row r="6" spans="1:11" ht="18" customHeight="1">
      <c r="A6" s="18" t="s">
        <v>1</v>
      </c>
      <c r="B6" s="68">
        <v>5.22</v>
      </c>
      <c r="C6" s="21" t="s">
        <v>8</v>
      </c>
      <c r="D6" s="22">
        <v>3.2</v>
      </c>
      <c r="E6" s="21" t="s">
        <v>6</v>
      </c>
      <c r="F6" s="16"/>
      <c r="G6" s="16"/>
      <c r="H6" s="16"/>
      <c r="I6" s="28"/>
      <c r="J6" s="1"/>
      <c r="K6" s="1"/>
    </row>
    <row r="7" spans="1:11" ht="18" customHeight="1">
      <c r="A7" s="18" t="s">
        <v>2</v>
      </c>
      <c r="B7" s="58">
        <v>-0.21</v>
      </c>
      <c r="C7" s="21" t="s">
        <v>6</v>
      </c>
      <c r="D7" s="24"/>
      <c r="E7" s="16"/>
      <c r="F7" s="16"/>
      <c r="G7" s="16"/>
      <c r="H7" s="16"/>
      <c r="I7" s="28"/>
      <c r="J7" s="1"/>
      <c r="K7" s="1"/>
    </row>
    <row r="8" spans="1:11" ht="18" customHeight="1">
      <c r="A8" s="18" t="s">
        <v>3</v>
      </c>
      <c r="B8" s="17">
        <v>-0.2</v>
      </c>
      <c r="C8" s="21" t="s">
        <v>6</v>
      </c>
      <c r="D8" s="24"/>
      <c r="E8" s="16"/>
      <c r="F8" s="16"/>
      <c r="G8" s="16"/>
      <c r="H8" s="16"/>
      <c r="I8" s="28"/>
      <c r="J8" s="1"/>
      <c r="K8" s="1"/>
    </row>
    <row r="9" spans="1:11" ht="18" customHeight="1" thickBot="1">
      <c r="A9" s="19" t="s">
        <v>7</v>
      </c>
      <c r="B9" s="29">
        <f>D5+B7+B8</f>
        <v>4.361212547196624</v>
      </c>
      <c r="C9" s="30" t="s">
        <v>6</v>
      </c>
      <c r="D9" s="31"/>
      <c r="E9" s="32"/>
      <c r="F9" s="32"/>
      <c r="G9" s="32"/>
      <c r="H9" s="32"/>
      <c r="I9" s="33"/>
      <c r="J9" s="1"/>
      <c r="K9" s="1"/>
    </row>
    <row r="10" spans="1:10" ht="18" customHeight="1">
      <c r="A10" s="103" t="s">
        <v>29</v>
      </c>
      <c r="B10" s="104" t="s">
        <v>9</v>
      </c>
      <c r="C10" s="104" t="s">
        <v>10</v>
      </c>
      <c r="D10" s="104" t="s">
        <v>11</v>
      </c>
      <c r="E10" s="104" t="s">
        <v>12</v>
      </c>
      <c r="F10" s="104" t="s">
        <v>13</v>
      </c>
      <c r="G10" s="104" t="s">
        <v>14</v>
      </c>
      <c r="H10" s="104" t="s">
        <v>15</v>
      </c>
      <c r="I10" s="105" t="s">
        <v>16</v>
      </c>
      <c r="J10" s="1"/>
    </row>
    <row r="11" spans="1:10" ht="18" customHeight="1">
      <c r="A11" s="41" t="s">
        <v>40</v>
      </c>
      <c r="B11" s="106">
        <v>93</v>
      </c>
      <c r="C11" s="106">
        <f>B11</f>
        <v>93</v>
      </c>
      <c r="D11" s="106">
        <f>B11</f>
        <v>93</v>
      </c>
      <c r="E11" s="106">
        <f>B11</f>
        <v>93</v>
      </c>
      <c r="F11" s="106">
        <f>B11</f>
        <v>93</v>
      </c>
      <c r="G11" s="106">
        <f>B11</f>
        <v>93</v>
      </c>
      <c r="H11" s="106">
        <f>B11</f>
        <v>93</v>
      </c>
      <c r="I11" s="107">
        <f>B11</f>
        <v>93</v>
      </c>
      <c r="J11" s="1"/>
    </row>
    <row r="12" spans="1:10" ht="18" customHeight="1">
      <c r="A12" s="41" t="s">
        <v>41</v>
      </c>
      <c r="B12" s="108">
        <v>44</v>
      </c>
      <c r="C12" s="108">
        <v>2</v>
      </c>
      <c r="D12" s="108">
        <v>1.2</v>
      </c>
      <c r="E12" s="108">
        <v>21.2</v>
      </c>
      <c r="F12" s="108">
        <v>533.8</v>
      </c>
      <c r="G12" s="108">
        <v>301.4</v>
      </c>
      <c r="H12" s="108">
        <v>128.4</v>
      </c>
      <c r="I12" s="109">
        <v>245</v>
      </c>
      <c r="J12" s="1"/>
    </row>
    <row r="13" spans="1:10" ht="18" customHeight="1" thickBot="1">
      <c r="A13" s="35" t="s">
        <v>42</v>
      </c>
      <c r="B13" s="101">
        <f aca="true" t="shared" si="0" ref="B13:I13">B11-B12</f>
        <v>49</v>
      </c>
      <c r="C13" s="101">
        <f t="shared" si="0"/>
        <v>91</v>
      </c>
      <c r="D13" s="101">
        <f t="shared" si="0"/>
        <v>91.8</v>
      </c>
      <c r="E13" s="101">
        <f t="shared" si="0"/>
        <v>71.8</v>
      </c>
      <c r="F13" s="101">
        <f t="shared" si="0"/>
        <v>-440.79999999999995</v>
      </c>
      <c r="G13" s="101">
        <f t="shared" si="0"/>
        <v>-208.39999999999998</v>
      </c>
      <c r="H13" s="101">
        <f t="shared" si="0"/>
        <v>-35.400000000000006</v>
      </c>
      <c r="I13" s="102">
        <f t="shared" si="0"/>
        <v>-152</v>
      </c>
      <c r="J13" s="2"/>
    </row>
    <row r="14" spans="1:10" ht="18" customHeight="1">
      <c r="A14" s="42" t="s">
        <v>4</v>
      </c>
      <c r="B14" s="44">
        <v>0.98</v>
      </c>
      <c r="C14" s="43">
        <v>0.95</v>
      </c>
      <c r="D14" s="44">
        <v>0.94</v>
      </c>
      <c r="E14" s="44">
        <v>0.94</v>
      </c>
      <c r="F14" s="44">
        <v>0.94</v>
      </c>
      <c r="G14" s="44">
        <v>0.94</v>
      </c>
      <c r="H14" s="44">
        <v>0.95</v>
      </c>
      <c r="I14" s="45">
        <v>0.98</v>
      </c>
      <c r="J14" s="3"/>
    </row>
    <row r="15" spans="1:10" ht="18" customHeight="1">
      <c r="A15" s="41" t="s">
        <v>43</v>
      </c>
      <c r="B15" s="46">
        <f aca="true" t="shared" si="1" ref="B15:I15">20*LOG(B14)</f>
        <v>-0.175478486150103</v>
      </c>
      <c r="C15" s="46">
        <f t="shared" si="1"/>
        <v>-0.44552789422304506</v>
      </c>
      <c r="D15" s="46">
        <f t="shared" si="1"/>
        <v>-0.5374429280060273</v>
      </c>
      <c r="E15" s="46">
        <f t="shared" si="1"/>
        <v>-0.5374429280060273</v>
      </c>
      <c r="F15" s="46">
        <f t="shared" si="1"/>
        <v>-0.5374429280060273</v>
      </c>
      <c r="G15" s="46">
        <f t="shared" si="1"/>
        <v>-0.5374429280060273</v>
      </c>
      <c r="H15" s="46">
        <f t="shared" si="1"/>
        <v>-0.44552789422304506</v>
      </c>
      <c r="I15" s="47">
        <f t="shared" si="1"/>
        <v>-0.175478486150103</v>
      </c>
      <c r="J15" s="4"/>
    </row>
    <row r="16" spans="1:10" ht="18" customHeight="1">
      <c r="A16" s="60" t="s">
        <v>44</v>
      </c>
      <c r="B16" s="46">
        <f>D6+B15</f>
        <v>3.0245215138498973</v>
      </c>
      <c r="C16" s="46">
        <f>D6+C15</f>
        <v>2.754472105776955</v>
      </c>
      <c r="D16" s="46">
        <f>D6+D15</f>
        <v>2.662557071993973</v>
      </c>
      <c r="E16" s="46">
        <f>D6+E15</f>
        <v>2.662557071993973</v>
      </c>
      <c r="F16" s="46">
        <f>D6+F15</f>
        <v>2.662557071993973</v>
      </c>
      <c r="G16" s="46">
        <f>D6+G15</f>
        <v>2.662557071993973</v>
      </c>
      <c r="H16" s="46">
        <f>D6+H15</f>
        <v>2.754472105776955</v>
      </c>
      <c r="I16" s="47">
        <f>D6+I15</f>
        <v>3.0245215138498973</v>
      </c>
      <c r="J16" s="5"/>
    </row>
    <row r="17" spans="1:10" ht="19.5" customHeight="1" thickBot="1">
      <c r="A17" s="48" t="s">
        <v>45</v>
      </c>
      <c r="B17" s="39">
        <f>B9+B16</f>
        <v>7.385734061046522</v>
      </c>
      <c r="C17" s="39">
        <f>B9+C16</f>
        <v>7.115684652973579</v>
      </c>
      <c r="D17" s="39">
        <f>B9+D16</f>
        <v>7.023769619190597</v>
      </c>
      <c r="E17" s="39">
        <f>B9+E16</f>
        <v>7.023769619190597</v>
      </c>
      <c r="F17" s="39">
        <f>B9+F16</f>
        <v>7.023769619190597</v>
      </c>
      <c r="G17" s="39">
        <f>B9+G16</f>
        <v>7.023769619190597</v>
      </c>
      <c r="H17" s="39">
        <f>B9+H16</f>
        <v>7.115684652973579</v>
      </c>
      <c r="I17" s="49">
        <f>B9+I16</f>
        <v>7.385734061046522</v>
      </c>
      <c r="J17" s="3"/>
    </row>
    <row r="18" spans="1:10" ht="18" customHeight="1">
      <c r="A18" s="34" t="s">
        <v>46</v>
      </c>
      <c r="B18" s="96">
        <v>150</v>
      </c>
      <c r="C18" s="96">
        <v>4</v>
      </c>
      <c r="D18" s="96">
        <v>3</v>
      </c>
      <c r="E18" s="96">
        <v>62</v>
      </c>
      <c r="F18" s="96">
        <v>400</v>
      </c>
      <c r="G18" s="96">
        <v>400</v>
      </c>
      <c r="H18" s="96">
        <v>320</v>
      </c>
      <c r="I18" s="97">
        <v>400</v>
      </c>
      <c r="J18" s="6"/>
    </row>
    <row r="19" spans="1:10" ht="18" customHeight="1" thickBot="1">
      <c r="A19" s="98" t="s">
        <v>47</v>
      </c>
      <c r="B19" s="99">
        <f>(1.9-0.03*B18*(1+B4/300))</f>
        <v>-4.092499999999999</v>
      </c>
      <c r="C19" s="99">
        <f>(1.9-0.03*C18*(1+B4/300))</f>
        <v>1.7402</v>
      </c>
      <c r="D19" s="99">
        <f>(1.9-0.03*D18*(1+B4/300))</f>
        <v>1.78015</v>
      </c>
      <c r="E19" s="99">
        <f>(1.9-0.03*E18*(1+B4/300))</f>
        <v>-0.5768999999999997</v>
      </c>
      <c r="F19" s="99">
        <f>(1.9-0.03*F18*(1+B4/300))</f>
        <v>-14.079999999999998</v>
      </c>
      <c r="G19" s="99">
        <f>(1.9-0.03*G18*(1+B4/300))</f>
        <v>-14.079999999999998</v>
      </c>
      <c r="H19" s="99">
        <f>(1.9-0.03*H18*(1+B4/300))</f>
        <v>-10.883999999999999</v>
      </c>
      <c r="I19" s="100">
        <f>(1.9-0.03*I18*(1+B4/300))</f>
        <v>-14.079999999999998</v>
      </c>
      <c r="J19" s="6"/>
    </row>
    <row r="20" spans="1:10" ht="18" customHeight="1">
      <c r="A20" s="59" t="s">
        <v>48</v>
      </c>
      <c r="B20" s="50">
        <f aca="true" t="shared" si="2" ref="B20:I20">54-B19-B17</f>
        <v>50.70676593895348</v>
      </c>
      <c r="C20" s="50">
        <f t="shared" si="2"/>
        <v>45.14411534702642</v>
      </c>
      <c r="D20" s="50">
        <f t="shared" si="2"/>
        <v>45.196080380809406</v>
      </c>
      <c r="E20" s="50">
        <f t="shared" si="2"/>
        <v>47.55313038080941</v>
      </c>
      <c r="F20" s="50">
        <f t="shared" si="2"/>
        <v>61.0562303808094</v>
      </c>
      <c r="G20" s="50">
        <f t="shared" si="2"/>
        <v>61.0562303808094</v>
      </c>
      <c r="H20" s="50">
        <f t="shared" si="2"/>
        <v>57.76831534702642</v>
      </c>
      <c r="I20" s="55">
        <f t="shared" si="2"/>
        <v>60.69426593895348</v>
      </c>
      <c r="J20" s="6"/>
    </row>
    <row r="21" spans="1:10" ht="18" customHeight="1">
      <c r="A21" s="41" t="s">
        <v>49</v>
      </c>
      <c r="B21" s="51">
        <v>20</v>
      </c>
      <c r="C21" s="14">
        <v>37</v>
      </c>
      <c r="D21" s="14">
        <v>37</v>
      </c>
      <c r="E21" s="14">
        <v>31</v>
      </c>
      <c r="F21" s="14">
        <v>9.7</v>
      </c>
      <c r="G21" s="14">
        <v>9.7</v>
      </c>
      <c r="H21" s="14">
        <v>12.5</v>
      </c>
      <c r="I21" s="52">
        <v>9.8</v>
      </c>
      <c r="J21" s="6"/>
    </row>
    <row r="22" spans="1:10" ht="18" customHeight="1">
      <c r="A22" s="74" t="s">
        <v>50</v>
      </c>
      <c r="B22" s="75">
        <v>0</v>
      </c>
      <c r="C22" s="76">
        <v>10</v>
      </c>
      <c r="D22" s="77">
        <v>12</v>
      </c>
      <c r="E22" s="77">
        <v>8</v>
      </c>
      <c r="F22" s="77">
        <v>0</v>
      </c>
      <c r="G22" s="77">
        <v>0</v>
      </c>
      <c r="H22" s="77">
        <v>0</v>
      </c>
      <c r="I22" s="78">
        <v>0</v>
      </c>
      <c r="J22" s="6"/>
    </row>
    <row r="23" spans="1:10" ht="18" customHeight="1">
      <c r="A23" s="79" t="s">
        <v>33</v>
      </c>
      <c r="B23" s="80">
        <f aca="true" t="shared" si="3" ref="B23:I23">54-B19-B17+B22</f>
        <v>50.70676593895348</v>
      </c>
      <c r="C23" s="80">
        <f t="shared" si="3"/>
        <v>55.14411534702642</v>
      </c>
      <c r="D23" s="80">
        <f t="shared" si="3"/>
        <v>57.196080380809406</v>
      </c>
      <c r="E23" s="80">
        <f t="shared" si="3"/>
        <v>55.55313038080941</v>
      </c>
      <c r="F23" s="80">
        <f t="shared" si="3"/>
        <v>61.0562303808094</v>
      </c>
      <c r="G23" s="80">
        <f t="shared" si="3"/>
        <v>61.0562303808094</v>
      </c>
      <c r="H23" s="80">
        <f t="shared" si="3"/>
        <v>57.76831534702642</v>
      </c>
      <c r="I23" s="81">
        <f t="shared" si="3"/>
        <v>60.69426593895348</v>
      </c>
      <c r="J23" s="6"/>
    </row>
    <row r="24" spans="1:10" ht="18" customHeight="1" thickBot="1">
      <c r="A24" s="82" t="s">
        <v>36</v>
      </c>
      <c r="B24" s="83">
        <v>20</v>
      </c>
      <c r="C24" s="83">
        <v>22</v>
      </c>
      <c r="D24" s="83">
        <v>21</v>
      </c>
      <c r="E24" s="83">
        <v>19</v>
      </c>
      <c r="F24" s="83">
        <v>9.7</v>
      </c>
      <c r="G24" s="83">
        <v>9.7</v>
      </c>
      <c r="H24" s="83">
        <v>12.5</v>
      </c>
      <c r="I24" s="84">
        <v>9.8</v>
      </c>
      <c r="J24" s="6"/>
    </row>
    <row r="25" spans="1:10" ht="18" customHeight="1">
      <c r="A25" s="69" t="s">
        <v>51</v>
      </c>
      <c r="B25" s="50">
        <f aca="true" t="shared" si="4" ref="B25:I25">60-B19-B17</f>
        <v>56.70676593895348</v>
      </c>
      <c r="C25" s="50">
        <f t="shared" si="4"/>
        <v>51.14411534702642</v>
      </c>
      <c r="D25" s="70">
        <f t="shared" si="4"/>
        <v>51.196080380809406</v>
      </c>
      <c r="E25" s="50">
        <f t="shared" si="4"/>
        <v>53.55313038080941</v>
      </c>
      <c r="F25" s="50">
        <f t="shared" si="4"/>
        <v>67.0562303808094</v>
      </c>
      <c r="G25" s="50">
        <f t="shared" si="4"/>
        <v>67.0562303808094</v>
      </c>
      <c r="H25" s="50">
        <f t="shared" si="4"/>
        <v>63.76831534702642</v>
      </c>
      <c r="I25" s="55">
        <f t="shared" si="4"/>
        <v>66.69426593895348</v>
      </c>
      <c r="J25" s="6"/>
    </row>
    <row r="26" spans="1:10" ht="18" customHeight="1">
      <c r="A26" s="41" t="s">
        <v>52</v>
      </c>
      <c r="B26" s="14">
        <v>16.1</v>
      </c>
      <c r="C26" s="71">
        <v>28</v>
      </c>
      <c r="D26" s="14">
        <v>28</v>
      </c>
      <c r="E26" s="72">
        <v>22</v>
      </c>
      <c r="F26" s="14">
        <v>6.7</v>
      </c>
      <c r="G26" s="14">
        <v>6.7</v>
      </c>
      <c r="H26" s="14">
        <v>8.2</v>
      </c>
      <c r="I26" s="73">
        <v>6.8</v>
      </c>
      <c r="J26" s="6"/>
    </row>
    <row r="27" spans="1:10" ht="18" customHeight="1">
      <c r="A27" s="64" t="s">
        <v>39</v>
      </c>
      <c r="B27" s="53">
        <v>0</v>
      </c>
      <c r="C27" s="53">
        <v>10</v>
      </c>
      <c r="D27" s="66">
        <v>12</v>
      </c>
      <c r="E27" s="53">
        <v>8</v>
      </c>
      <c r="F27" s="53">
        <v>0</v>
      </c>
      <c r="G27" s="53">
        <v>0</v>
      </c>
      <c r="H27" s="53">
        <v>0</v>
      </c>
      <c r="I27" s="54">
        <v>0</v>
      </c>
      <c r="J27" s="6"/>
    </row>
    <row r="28" spans="1:10" ht="18" customHeight="1">
      <c r="A28" s="64" t="s">
        <v>34</v>
      </c>
      <c r="B28" s="65">
        <f aca="true" t="shared" si="5" ref="B28:I28">60-B19-B17+B27</f>
        <v>56.70676593895348</v>
      </c>
      <c r="C28" s="65">
        <f t="shared" si="5"/>
        <v>61.14411534702642</v>
      </c>
      <c r="D28" s="65">
        <f t="shared" si="5"/>
        <v>63.196080380809406</v>
      </c>
      <c r="E28" s="65">
        <f t="shared" si="5"/>
        <v>61.55313038080941</v>
      </c>
      <c r="F28" s="65">
        <f t="shared" si="5"/>
        <v>67.0562303808094</v>
      </c>
      <c r="G28" s="65">
        <f t="shared" si="5"/>
        <v>67.0562303808094</v>
      </c>
      <c r="H28" s="65">
        <f t="shared" si="5"/>
        <v>63.76831534702642</v>
      </c>
      <c r="I28" s="67">
        <f t="shared" si="5"/>
        <v>66.69426593895348</v>
      </c>
      <c r="J28" s="6"/>
    </row>
    <row r="29" spans="1:10" ht="18" customHeight="1" thickBot="1">
      <c r="A29" s="63" t="s">
        <v>37</v>
      </c>
      <c r="B29" s="36">
        <v>16.1</v>
      </c>
      <c r="C29" s="36">
        <v>16.5</v>
      </c>
      <c r="D29" s="36">
        <v>14.8</v>
      </c>
      <c r="E29" s="36">
        <v>13.5</v>
      </c>
      <c r="F29" s="36">
        <v>6.7</v>
      </c>
      <c r="G29" s="36">
        <v>6.7</v>
      </c>
      <c r="H29" s="36">
        <v>8.2</v>
      </c>
      <c r="I29" s="37">
        <v>6.8</v>
      </c>
      <c r="J29" s="6"/>
    </row>
    <row r="30" spans="1:10" ht="18" customHeight="1">
      <c r="A30" s="69" t="s">
        <v>53</v>
      </c>
      <c r="B30" s="50">
        <f aca="true" t="shared" si="6" ref="B30:I30">80-B19-B17</f>
        <v>76.70676593895348</v>
      </c>
      <c r="C30" s="50">
        <f t="shared" si="6"/>
        <v>71.14411534702641</v>
      </c>
      <c r="D30" s="50">
        <f t="shared" si="6"/>
        <v>71.19608038080939</v>
      </c>
      <c r="E30" s="50">
        <f t="shared" si="6"/>
        <v>73.55313038080939</v>
      </c>
      <c r="F30" s="50">
        <f t="shared" si="6"/>
        <v>87.0562303808094</v>
      </c>
      <c r="G30" s="50">
        <f t="shared" si="6"/>
        <v>87.0562303808094</v>
      </c>
      <c r="H30" s="50">
        <f t="shared" si="6"/>
        <v>83.76831534702642</v>
      </c>
      <c r="I30" s="55">
        <f t="shared" si="6"/>
        <v>86.69426593895348</v>
      </c>
      <c r="J30" s="6"/>
    </row>
    <row r="31" spans="1:10" ht="18" customHeight="1">
      <c r="A31" s="41" t="s">
        <v>54</v>
      </c>
      <c r="B31" s="14">
        <v>5.1</v>
      </c>
      <c r="C31" s="14">
        <v>9.1</v>
      </c>
      <c r="D31" s="14">
        <v>9</v>
      </c>
      <c r="E31" s="51">
        <v>7.5</v>
      </c>
      <c r="F31" s="14">
        <v>2.2</v>
      </c>
      <c r="G31" s="14">
        <v>2.2</v>
      </c>
      <c r="H31" s="14">
        <v>2.6</v>
      </c>
      <c r="I31" s="73">
        <v>2.3</v>
      </c>
      <c r="J31" s="6"/>
    </row>
    <row r="32" spans="1:10" ht="18" customHeight="1">
      <c r="A32" s="85" t="s">
        <v>39</v>
      </c>
      <c r="B32" s="86">
        <v>0</v>
      </c>
      <c r="C32" s="86">
        <v>10</v>
      </c>
      <c r="D32" s="87">
        <v>12</v>
      </c>
      <c r="E32" s="86">
        <v>8</v>
      </c>
      <c r="F32" s="88">
        <v>0</v>
      </c>
      <c r="G32" s="86">
        <v>0</v>
      </c>
      <c r="H32" s="86">
        <v>0</v>
      </c>
      <c r="I32" s="89">
        <v>0</v>
      </c>
      <c r="J32" s="6"/>
    </row>
    <row r="33" spans="1:10" s="1" customFormat="1" ht="18" customHeight="1">
      <c r="A33" s="90" t="s">
        <v>35</v>
      </c>
      <c r="B33" s="91">
        <f aca="true" t="shared" si="7" ref="B33:I33">80-B19-B17+B32</f>
        <v>76.70676593895348</v>
      </c>
      <c r="C33" s="91">
        <f t="shared" si="7"/>
        <v>81.14411534702641</v>
      </c>
      <c r="D33" s="91">
        <f t="shared" si="7"/>
        <v>83.19608038080939</v>
      </c>
      <c r="E33" s="91">
        <f t="shared" si="7"/>
        <v>81.55313038080939</v>
      </c>
      <c r="F33" s="91">
        <f t="shared" si="7"/>
        <v>87.0562303808094</v>
      </c>
      <c r="G33" s="91">
        <f t="shared" si="7"/>
        <v>87.0562303808094</v>
      </c>
      <c r="H33" s="91">
        <f t="shared" si="7"/>
        <v>83.76831534702642</v>
      </c>
      <c r="I33" s="92">
        <f t="shared" si="7"/>
        <v>86.69426593895348</v>
      </c>
      <c r="J33" s="6"/>
    </row>
    <row r="34" spans="1:10" ht="18" customHeight="1" thickBot="1">
      <c r="A34" s="93" t="s">
        <v>38</v>
      </c>
      <c r="B34" s="94">
        <v>5.1</v>
      </c>
      <c r="C34" s="94">
        <v>5.2</v>
      </c>
      <c r="D34" s="94">
        <v>4.6</v>
      </c>
      <c r="E34" s="94">
        <v>4.5</v>
      </c>
      <c r="F34" s="94">
        <v>2.2</v>
      </c>
      <c r="G34" s="94">
        <v>2.2</v>
      </c>
      <c r="H34" s="94">
        <v>2.6</v>
      </c>
      <c r="I34" s="95">
        <v>2.3</v>
      </c>
      <c r="J34" s="6"/>
    </row>
    <row r="35" spans="1:10" ht="16.5">
      <c r="A35" s="25" t="s">
        <v>24</v>
      </c>
      <c r="B35" s="40" t="s">
        <v>21</v>
      </c>
      <c r="C35" s="7"/>
      <c r="D35" s="7"/>
      <c r="E35" s="7"/>
      <c r="F35" s="7"/>
      <c r="G35" s="7"/>
      <c r="H35" s="7"/>
      <c r="I35" s="8"/>
      <c r="J35" s="6"/>
    </row>
    <row r="36" spans="1:10" ht="15.75">
      <c r="A36" s="10" t="s">
        <v>18</v>
      </c>
      <c r="B36" s="20" t="s">
        <v>26</v>
      </c>
      <c r="C36" s="1"/>
      <c r="D36" s="1"/>
      <c r="E36" s="1"/>
      <c r="F36" s="1"/>
      <c r="G36" s="1"/>
      <c r="H36" s="1"/>
      <c r="I36" s="9"/>
      <c r="J36" s="6"/>
    </row>
    <row r="37" spans="1:10" ht="16.5">
      <c r="A37" s="11" t="s">
        <v>30</v>
      </c>
      <c r="B37" s="20" t="s">
        <v>19</v>
      </c>
      <c r="C37" s="1"/>
      <c r="D37" s="1"/>
      <c r="E37" s="1"/>
      <c r="F37" s="1"/>
      <c r="G37" s="1"/>
      <c r="H37" s="1"/>
      <c r="I37" s="9"/>
      <c r="J37" s="6"/>
    </row>
    <row r="38" spans="1:10" ht="16.5">
      <c r="A38" s="56" t="s">
        <v>27</v>
      </c>
      <c r="B38" s="1" t="s">
        <v>22</v>
      </c>
      <c r="C38" s="1"/>
      <c r="D38" s="1"/>
      <c r="E38" s="1"/>
      <c r="F38" s="1"/>
      <c r="G38" s="1"/>
      <c r="H38" s="1"/>
      <c r="I38" s="9"/>
      <c r="J38" s="1"/>
    </row>
    <row r="39" spans="1:10" ht="16.5">
      <c r="A39" s="56"/>
      <c r="B39" s="1" t="s">
        <v>23</v>
      </c>
      <c r="C39" s="1"/>
      <c r="D39" s="1"/>
      <c r="E39" s="1"/>
      <c r="F39" s="1"/>
      <c r="G39" s="1"/>
      <c r="H39" s="1"/>
      <c r="I39" s="9"/>
      <c r="J39" s="1"/>
    </row>
    <row r="40" spans="1:10" ht="15.75">
      <c r="A40" s="61" t="s">
        <v>28</v>
      </c>
      <c r="B40" s="1" t="s">
        <v>25</v>
      </c>
      <c r="C40" s="1"/>
      <c r="D40" s="1"/>
      <c r="E40" s="1"/>
      <c r="F40" s="1"/>
      <c r="G40" s="1"/>
      <c r="H40" s="1"/>
      <c r="I40" s="9"/>
      <c r="J40" s="1"/>
    </row>
    <row r="41" spans="1:10" ht="16.5" thickBot="1">
      <c r="A41" s="62" t="s">
        <v>31</v>
      </c>
      <c r="B41" s="12" t="s">
        <v>32</v>
      </c>
      <c r="C41" s="12"/>
      <c r="D41" s="12"/>
      <c r="E41" s="12"/>
      <c r="F41" s="12"/>
      <c r="G41" s="12"/>
      <c r="H41" s="12"/>
      <c r="I41" s="13"/>
      <c r="J41" s="1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附表三　預估電波涵蓋區域表</dc:title>
  <dc:subject/>
  <dc:creator>電信總局</dc:creator>
  <cp:keywords/>
  <dc:description/>
  <cp:lastModifiedBy>法律事務處通訊及無線傳播法務科陳小蘭</cp:lastModifiedBy>
  <cp:lastPrinted>2002-09-12T02:42:00Z</cp:lastPrinted>
  <dcterms:created xsi:type="dcterms:W3CDTF">2001-11-05T07:22:59Z</dcterms:created>
  <dcterms:modified xsi:type="dcterms:W3CDTF">2015-01-12T13:03:14Z</dcterms:modified>
  <cp:category/>
  <cp:version/>
  <cp:contentType/>
  <cp:contentStatus/>
</cp:coreProperties>
</file>